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4355" windowHeight="7710"/>
  </bookViews>
  <sheets>
    <sheet name="#A1-TFRB" sheetId="4" r:id="rId1"/>
    <sheet name="#A2a-TF" sheetId="9" r:id="rId2"/>
  </sheets>
  <definedNames>
    <definedName name="_xlnm.Print_Area" localSheetId="0">'#A1-TFRB'!$A$1:$G$38</definedName>
    <definedName name="_xlnm.Print_Area" localSheetId="1">'#A2a-TF'!$A$1:$G$37</definedName>
  </definedNames>
  <calcPr calcId="144525"/>
</workbook>
</file>

<file path=xl/calcChain.xml><?xml version="1.0" encoding="utf-8"?>
<calcChain xmlns="http://schemas.openxmlformats.org/spreadsheetml/2006/main">
  <c r="F29" i="9" l="1"/>
  <c r="D29" i="9"/>
  <c r="C29" i="9"/>
  <c r="F28" i="9"/>
  <c r="D28" i="9"/>
  <c r="C28" i="9"/>
  <c r="F27" i="9"/>
  <c r="D27" i="9"/>
  <c r="C27" i="9"/>
  <c r="G27" i="9" s="1"/>
  <c r="F26" i="9"/>
  <c r="D26" i="9"/>
  <c r="C26" i="9"/>
  <c r="F25" i="9"/>
  <c r="D25" i="9"/>
  <c r="C25" i="9"/>
  <c r="G25" i="9" s="1"/>
  <c r="F24" i="9"/>
  <c r="D24" i="9"/>
  <c r="C24" i="9"/>
  <c r="F23" i="9"/>
  <c r="D23" i="9"/>
  <c r="C23" i="9"/>
  <c r="G23" i="9" s="1"/>
  <c r="F22" i="9"/>
  <c r="D22" i="9"/>
  <c r="C22" i="9"/>
  <c r="F21" i="9"/>
  <c r="D21" i="9"/>
  <c r="C21" i="9"/>
  <c r="G21" i="9" s="1"/>
  <c r="F20" i="9"/>
  <c r="D20" i="9"/>
  <c r="C20" i="9"/>
  <c r="F19" i="9"/>
  <c r="D19" i="9"/>
  <c r="C19" i="9"/>
  <c r="G19" i="9" s="1"/>
  <c r="F29" i="4"/>
  <c r="D29" i="4"/>
  <c r="C29" i="4"/>
  <c r="F28" i="4"/>
  <c r="D28" i="4"/>
  <c r="C28" i="4"/>
  <c r="F27" i="4"/>
  <c r="D27" i="4"/>
  <c r="C27" i="4"/>
  <c r="F26" i="4"/>
  <c r="D26" i="4"/>
  <c r="C26" i="4"/>
  <c r="F25" i="4"/>
  <c r="D25" i="4"/>
  <c r="C25" i="4"/>
  <c r="F24" i="4"/>
  <c r="D24" i="4"/>
  <c r="C24" i="4"/>
  <c r="F23" i="4"/>
  <c r="D23" i="4"/>
  <c r="C23" i="4"/>
  <c r="F22" i="4"/>
  <c r="D22" i="4"/>
  <c r="C22" i="4"/>
  <c r="F21" i="4"/>
  <c r="D21" i="4"/>
  <c r="C21" i="4"/>
  <c r="F20" i="4"/>
  <c r="D20" i="4"/>
  <c r="C20" i="4"/>
  <c r="F19" i="4"/>
  <c r="D19" i="4"/>
  <c r="C19" i="4"/>
  <c r="G13" i="4"/>
  <c r="E13" i="4"/>
  <c r="G12" i="4"/>
  <c r="E12" i="4"/>
  <c r="G11" i="4"/>
  <c r="E11" i="4"/>
  <c r="G10" i="4"/>
  <c r="E10" i="4"/>
  <c r="G9" i="4"/>
  <c r="E9" i="4"/>
  <c r="G8" i="4"/>
  <c r="E8" i="4"/>
  <c r="G22" i="4" l="1"/>
  <c r="G24" i="4"/>
  <c r="G26" i="4"/>
  <c r="G28" i="4"/>
  <c r="E19" i="4"/>
  <c r="E21" i="4"/>
  <c r="G20" i="9"/>
  <c r="G22" i="9"/>
  <c r="G24" i="9"/>
  <c r="G26" i="9"/>
  <c r="G28" i="9"/>
  <c r="E20" i="9"/>
  <c r="E22" i="9"/>
  <c r="E24" i="9"/>
  <c r="E26" i="9"/>
  <c r="E28" i="9"/>
  <c r="E29" i="9"/>
  <c r="G29" i="9"/>
  <c r="G20" i="4"/>
  <c r="G21" i="4"/>
  <c r="E22" i="4"/>
  <c r="G23" i="4"/>
  <c r="E24" i="4"/>
  <c r="G25" i="4"/>
  <c r="E26" i="4"/>
  <c r="G27" i="4"/>
  <c r="E28" i="4"/>
  <c r="G29" i="4"/>
  <c r="G19" i="4"/>
  <c r="E20" i="4"/>
  <c r="E23" i="4"/>
  <c r="E25" i="4"/>
  <c r="E27" i="4"/>
  <c r="E29" i="4"/>
  <c r="E19" i="9"/>
  <c r="E21" i="9"/>
  <c r="E23" i="9"/>
  <c r="E25" i="9"/>
  <c r="E27" i="9"/>
  <c r="G13" i="9"/>
  <c r="E13" i="9"/>
  <c r="G12" i="9"/>
  <c r="E12" i="9"/>
  <c r="G11" i="9"/>
  <c r="E11" i="9"/>
  <c r="G10" i="9"/>
  <c r="E10" i="9"/>
  <c r="G9" i="9"/>
  <c r="E9" i="9"/>
  <c r="G8" i="9"/>
  <c r="E8" i="9"/>
</calcChain>
</file>

<file path=xl/sharedStrings.xml><?xml version="1.0" encoding="utf-8"?>
<sst xmlns="http://schemas.openxmlformats.org/spreadsheetml/2006/main" count="130" uniqueCount="48">
  <si>
    <t>High School GPA 2.50+</t>
  </si>
  <si>
    <t>* Excludes international students</t>
  </si>
  <si>
    <t>&amp; ACT Comp 19+</t>
  </si>
  <si>
    <t>&amp; ACT Comp 18+</t>
  </si>
  <si>
    <t xml:space="preserve"> &amp; ACT Comp 17+</t>
  </si>
  <si>
    <t>Potential 2011 Standards to be Admitted Unconditionally</t>
  </si>
  <si>
    <t>2010 Standards</t>
  </si>
  <si>
    <t>(a)</t>
  </si>
  <si>
    <t>(b)</t>
  </si>
  <si>
    <t>(b - a)</t>
  </si>
  <si>
    <t>2011 - 2010</t>
  </si>
  <si>
    <t>(d)</t>
  </si>
  <si>
    <t>(d - a)</t>
  </si>
  <si>
    <t>On Arkansas State University- Jonesboro Fall 2009 Entering Freshmen Class</t>
  </si>
  <si>
    <t>2a.  Admitted Unconditionally</t>
  </si>
  <si>
    <t xml:space="preserve">2b.  Conditionally Admitted </t>
  </si>
  <si>
    <t xml:space="preserve">2c.  Not Admitted </t>
  </si>
  <si>
    <t>2d.  Minorities Admitted Unconditionally</t>
  </si>
  <si>
    <t xml:space="preserve">2e.  Minorities Conditionally Admitted </t>
  </si>
  <si>
    <t xml:space="preserve">2f.  Minorities Not Admitted </t>
  </si>
  <si>
    <t xml:space="preserve"> </t>
  </si>
  <si>
    <t>Estimated Total</t>
  </si>
  <si>
    <t>Admission Status *</t>
  </si>
  <si>
    <t>2009-2010 Estimated Annual Tuition (24 Hours @ $3,912)</t>
  </si>
  <si>
    <t>2009-2010 Estimated Annual Fees (24 Hours @ $592)</t>
  </si>
  <si>
    <t>2009-2010 Estimated Housing &amp; Meals (@ $5,556)</t>
  </si>
  <si>
    <t>Annual Tuition</t>
  </si>
  <si>
    <t>Fees &amp; Board</t>
  </si>
  <si>
    <t>2.  Conditionally Admitted - High School GPA 2.30+ &amp; ACT Comp 16+</t>
  </si>
  <si>
    <t>Potential Annual Tuition, Required Fees, &amp; Board Revenue Not Received</t>
  </si>
  <si>
    <t>a) 0% of the Conditionally Admitted Enrolled &amp; None of the Non-Admitted Enrolled</t>
  </si>
  <si>
    <t>b) 10% of the Conditionally Admitted Enrolled &amp; None of the Non-Admitted Enrolled</t>
  </si>
  <si>
    <t>c) 20% of the Conditionally Admitted Enrolled &amp; None of the Non-Admitted Enrolled</t>
  </si>
  <si>
    <t>d) 30% of the Conditionally Admitted Enrolled &amp; None of the Non-Admitted Enrolled</t>
  </si>
  <si>
    <t>e) 40% of the Conditionally Admitted Enrolled &amp; None of the Non-Admitted Enrolled</t>
  </si>
  <si>
    <t>f) 50% of the Conditionally Admitted Enrolled &amp; None of the Non-Admitted Enrolled</t>
  </si>
  <si>
    <t>g) 60% of the Conditionally Admitted Enrolled &amp; None of the Non-Admitted Enrolled</t>
  </si>
  <si>
    <t>h) 70% of the Conditionally Admitted Enrolled &amp; None of the Non-Admitted Enrolled</t>
  </si>
  <si>
    <t>i) 80% of the Conditionally Admitted Enrolled &amp; None of the Non-Admitted Enrolled</t>
  </si>
  <si>
    <t>j) 90% of the Conditionally Admitted Enrolled &amp; None of the Non-Admitted Enrolled</t>
  </si>
  <si>
    <t>k) 100% of the Conditionally Admitted Enrolled &amp; None of the Non-Admitted Enrolled</t>
  </si>
  <si>
    <t>** Yellow highlighted row is most likely case senario.</t>
  </si>
  <si>
    <t xml:space="preserve">&amp; Fees </t>
  </si>
  <si>
    <t>Est. % of Not Admitted Minority Students who Would have Graduated Within 6 Years</t>
  </si>
  <si>
    <t>Est. %  of Not Admitted Students who Would have Graduated Within 6 Years</t>
  </si>
  <si>
    <t>Potential Annual Tuition &amp; Required Fees Revenue Not Received</t>
  </si>
  <si>
    <t xml:space="preserve">IMPACT SCENARIO A1 - Potential 2011 Admission Standards </t>
  </si>
  <si>
    <t xml:space="preserve">IMPACT SCENARIO A2 - Potential 2011 Admission Standards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</si>
</sst>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2" xfId="0" applyFont="1" applyBorder="1" applyAlignment="1">
      <alignment horizontal="left" indent="2"/>
    </xf>
    <xf numFmtId="3" fontId="4" fillId="0" borderId="2" xfId="0" applyNumberFormat="1" applyFont="1" applyBorder="1"/>
    <xf numFmtId="0" fontId="4" fillId="0" borderId="2" xfId="0" applyFont="1" applyBorder="1"/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4" fillId="5" borderId="6" xfId="0" applyFont="1" applyFill="1" applyBorder="1"/>
    <xf numFmtId="0" fontId="6" fillId="0" borderId="2" xfId="0" applyFont="1" applyBorder="1" applyAlignment="1">
      <alignment horizontal="right"/>
    </xf>
    <xf numFmtId="0" fontId="7" fillId="7" borderId="2" xfId="0" applyFont="1" applyFill="1" applyBorder="1"/>
    <xf numFmtId="9" fontId="4" fillId="0" borderId="2" xfId="0" applyNumberFormat="1" applyFont="1" applyBorder="1"/>
    <xf numFmtId="0" fontId="3" fillId="5" borderId="1" xfId="0" applyFont="1" applyFill="1" applyBorder="1" applyAlignment="1">
      <alignment horizontal="center"/>
    </xf>
    <xf numFmtId="0" fontId="3" fillId="5" borderId="0" xfId="0" applyFont="1" applyFill="1" applyBorder="1"/>
    <xf numFmtId="0" fontId="4" fillId="5" borderId="7" xfId="0" applyFont="1" applyFill="1" applyBorder="1"/>
    <xf numFmtId="164" fontId="4" fillId="0" borderId="2" xfId="0" applyNumberFormat="1" applyFont="1" applyBorder="1"/>
    <xf numFmtId="0" fontId="3" fillId="5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3" borderId="8" xfId="0" applyFont="1" applyFill="1" applyBorder="1"/>
    <xf numFmtId="0" fontId="3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indent="2"/>
    </xf>
    <xf numFmtId="0" fontId="7" fillId="7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3" fontId="2" fillId="4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left"/>
    </xf>
    <xf numFmtId="9" fontId="4" fillId="8" borderId="2" xfId="0" applyNumberFormat="1" applyFont="1" applyFill="1" applyBorder="1"/>
    <xf numFmtId="164" fontId="4" fillId="8" borderId="2" xfId="0" applyNumberFormat="1" applyFont="1" applyFill="1" applyBorder="1"/>
    <xf numFmtId="0" fontId="4" fillId="0" borderId="0" xfId="0" applyFont="1" applyBorder="1" applyAlignment="1">
      <alignment horizontal="left"/>
    </xf>
    <xf numFmtId="165" fontId="4" fillId="0" borderId="2" xfId="0" applyNumberFormat="1" applyFont="1" applyBorder="1"/>
    <xf numFmtId="0" fontId="6" fillId="0" borderId="0" xfId="0" applyFont="1" applyBorder="1" applyAlignment="1">
      <alignment horizontal="left"/>
    </xf>
    <xf numFmtId="9" fontId="4" fillId="0" borderId="0" xfId="0" applyNumberFormat="1" applyFont="1" applyBorder="1"/>
    <xf numFmtId="165" fontId="4" fillId="0" borderId="0" xfId="0" applyNumberFormat="1" applyFont="1" applyBorder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workbookViewId="0">
      <selection activeCell="E11" sqref="E11"/>
    </sheetView>
  </sheetViews>
  <sheetFormatPr defaultRowHeight="15" x14ac:dyDescent="0.25"/>
  <cols>
    <col min="1" max="1" width="60.5703125" style="2" bestFit="1" customWidth="1"/>
    <col min="2" max="2" width="5.5703125" style="2" hidden="1" customWidth="1"/>
    <col min="3" max="4" width="18.42578125" style="2" bestFit="1" customWidth="1"/>
    <col min="5" max="5" width="9.28515625" style="2" bestFit="1" customWidth="1"/>
    <col min="6" max="6" width="18.42578125" style="2" bestFit="1" customWidth="1"/>
    <col min="7" max="7" width="9.85546875" style="2" bestFit="1" customWidth="1"/>
    <col min="8" max="16" width="9.140625" style="2"/>
    <col min="17" max="21" width="9.140625" style="1"/>
  </cols>
  <sheetData>
    <row r="1" spans="1:21" s="2" customFormat="1" ht="15.75" x14ac:dyDescent="0.25">
      <c r="A1" s="48" t="s">
        <v>46</v>
      </c>
      <c r="B1" s="48"/>
      <c r="C1" s="48"/>
      <c r="D1" s="48"/>
      <c r="E1" s="48"/>
      <c r="F1" s="48"/>
      <c r="G1" s="48"/>
      <c r="H1" s="33"/>
      <c r="I1" s="33"/>
      <c r="J1" s="33"/>
      <c r="K1" s="33"/>
      <c r="L1" s="33"/>
      <c r="M1" s="33"/>
      <c r="N1" s="33"/>
      <c r="O1" s="33"/>
      <c r="Q1" s="1"/>
      <c r="R1" s="1"/>
      <c r="S1" s="1"/>
      <c r="T1" s="1"/>
      <c r="U1" s="1"/>
    </row>
    <row r="2" spans="1:21" s="2" customFormat="1" ht="15.75" x14ac:dyDescent="0.25">
      <c r="A2" s="49" t="s">
        <v>13</v>
      </c>
      <c r="B2" s="49"/>
      <c r="C2" s="49"/>
      <c r="D2" s="49"/>
      <c r="E2" s="49"/>
      <c r="F2" s="49"/>
      <c r="G2" s="49"/>
      <c r="H2" s="33"/>
      <c r="I2" s="33"/>
      <c r="J2" s="33"/>
      <c r="K2" s="33"/>
      <c r="L2" s="33"/>
      <c r="M2" s="33"/>
      <c r="N2" s="33"/>
      <c r="O2" s="33"/>
      <c r="Q2" s="1"/>
      <c r="R2" s="1"/>
      <c r="S2" s="1"/>
      <c r="T2" s="1"/>
      <c r="U2" s="1"/>
    </row>
    <row r="3" spans="1:21" s="2" customFormat="1" ht="12.75" x14ac:dyDescent="0.2">
      <c r="A3" s="6"/>
      <c r="B3" s="12"/>
      <c r="C3" s="18" t="s">
        <v>6</v>
      </c>
      <c r="D3" s="50" t="s">
        <v>5</v>
      </c>
      <c r="E3" s="50"/>
      <c r="F3" s="50"/>
      <c r="G3" s="51"/>
      <c r="H3" s="33"/>
      <c r="I3" s="33"/>
      <c r="J3" s="33"/>
      <c r="K3" s="33"/>
      <c r="L3" s="33"/>
      <c r="M3" s="33"/>
      <c r="N3" s="33"/>
      <c r="O3" s="33"/>
      <c r="Q3" s="1"/>
      <c r="R3" s="1"/>
      <c r="S3" s="1"/>
      <c r="T3" s="1"/>
      <c r="U3" s="1"/>
    </row>
    <row r="4" spans="1:21" s="2" customFormat="1" ht="12.75" x14ac:dyDescent="0.2">
      <c r="A4" s="16" t="s">
        <v>22</v>
      </c>
      <c r="B4" s="13"/>
      <c r="C4" s="19" t="s">
        <v>0</v>
      </c>
      <c r="D4" s="21" t="s">
        <v>0</v>
      </c>
      <c r="E4" s="21"/>
      <c r="F4" s="24" t="s">
        <v>0</v>
      </c>
      <c r="G4" s="27"/>
      <c r="H4" s="33"/>
      <c r="I4" s="33"/>
      <c r="J4" s="33"/>
      <c r="K4" s="33"/>
      <c r="L4" s="33"/>
      <c r="M4" s="33"/>
      <c r="N4" s="33"/>
      <c r="O4" s="33"/>
      <c r="Q4" s="1"/>
      <c r="R4" s="1"/>
      <c r="S4" s="1"/>
      <c r="T4" s="1"/>
      <c r="U4" s="1"/>
    </row>
    <row r="5" spans="1:21" s="2" customFormat="1" ht="12.75" x14ac:dyDescent="0.2">
      <c r="A5" s="7" t="s">
        <v>20</v>
      </c>
      <c r="B5" s="13"/>
      <c r="C5" s="19" t="s">
        <v>4</v>
      </c>
      <c r="D5" s="22" t="s">
        <v>3</v>
      </c>
      <c r="E5" s="22" t="s">
        <v>10</v>
      </c>
      <c r="F5" s="25" t="s">
        <v>2</v>
      </c>
      <c r="G5" s="25" t="s">
        <v>10</v>
      </c>
      <c r="H5" s="33"/>
      <c r="I5" s="33"/>
      <c r="J5" s="33"/>
      <c r="K5" s="33"/>
      <c r="L5" s="33"/>
      <c r="M5" s="33"/>
      <c r="N5" s="33"/>
      <c r="O5" s="33"/>
      <c r="Q5" s="1"/>
      <c r="R5" s="1"/>
      <c r="S5" s="1"/>
      <c r="T5" s="1"/>
      <c r="U5" s="1"/>
    </row>
    <row r="6" spans="1:21" s="2" customFormat="1" ht="12.75" x14ac:dyDescent="0.2">
      <c r="A6" s="8"/>
      <c r="B6" s="14"/>
      <c r="C6" s="20" t="s">
        <v>7</v>
      </c>
      <c r="D6" s="23" t="s">
        <v>8</v>
      </c>
      <c r="E6" s="23" t="s">
        <v>9</v>
      </c>
      <c r="F6" s="26" t="s">
        <v>11</v>
      </c>
      <c r="G6" s="26" t="s">
        <v>12</v>
      </c>
      <c r="H6" s="33"/>
      <c r="I6" s="33"/>
      <c r="J6" s="33"/>
      <c r="K6" s="33"/>
      <c r="L6" s="33"/>
      <c r="M6" s="33"/>
      <c r="N6" s="33"/>
      <c r="O6" s="33"/>
      <c r="Q6" s="1"/>
      <c r="R6" s="1"/>
      <c r="S6" s="1"/>
      <c r="T6" s="1"/>
      <c r="U6" s="1"/>
    </row>
    <row r="7" spans="1:21" s="2" customFormat="1" ht="15" customHeight="1" x14ac:dyDescent="0.2">
      <c r="A7" s="10" t="s">
        <v>28</v>
      </c>
      <c r="B7" s="10"/>
      <c r="C7" s="5"/>
      <c r="D7" s="5"/>
      <c r="E7" s="5"/>
      <c r="F7" s="5"/>
      <c r="G7" s="5"/>
      <c r="Q7" s="1"/>
      <c r="R7" s="1"/>
      <c r="S7" s="1"/>
      <c r="T7" s="1"/>
      <c r="U7" s="1"/>
    </row>
    <row r="8" spans="1:21" s="2" customFormat="1" ht="15" customHeight="1" x14ac:dyDescent="0.2">
      <c r="A8" s="28" t="s">
        <v>14</v>
      </c>
      <c r="B8" s="3"/>
      <c r="C8" s="4">
        <v>1188</v>
      </c>
      <c r="D8" s="4">
        <v>1103</v>
      </c>
      <c r="E8" s="4">
        <f t="shared" ref="E8:E13" si="0">D8-C8</f>
        <v>-85</v>
      </c>
      <c r="F8" s="4">
        <v>1011</v>
      </c>
      <c r="G8" s="4">
        <f t="shared" ref="G8:G13" si="1">F8-C8</f>
        <v>-177</v>
      </c>
      <c r="Q8" s="1"/>
      <c r="R8" s="1"/>
      <c r="S8" s="1"/>
      <c r="T8" s="1"/>
      <c r="U8" s="1"/>
    </row>
    <row r="9" spans="1:21" s="2" customFormat="1" ht="15" customHeight="1" x14ac:dyDescent="0.2">
      <c r="A9" s="28" t="s">
        <v>15</v>
      </c>
      <c r="B9" s="3"/>
      <c r="C9" s="4">
        <v>138</v>
      </c>
      <c r="D9" s="4">
        <v>223</v>
      </c>
      <c r="E9" s="4">
        <f t="shared" si="0"/>
        <v>85</v>
      </c>
      <c r="F9" s="4">
        <v>315</v>
      </c>
      <c r="G9" s="4">
        <f t="shared" si="1"/>
        <v>177</v>
      </c>
      <c r="Q9" s="1"/>
      <c r="R9" s="1"/>
      <c r="S9" s="1"/>
      <c r="T9" s="1"/>
      <c r="U9" s="1"/>
    </row>
    <row r="10" spans="1:21" s="2" customFormat="1" ht="15" customHeight="1" x14ac:dyDescent="0.2">
      <c r="A10" s="28" t="s">
        <v>16</v>
      </c>
      <c r="B10" s="3"/>
      <c r="C10" s="4">
        <v>332</v>
      </c>
      <c r="D10" s="4">
        <v>332</v>
      </c>
      <c r="E10" s="4">
        <f t="shared" si="0"/>
        <v>0</v>
      </c>
      <c r="F10" s="4">
        <v>332</v>
      </c>
      <c r="G10" s="4">
        <f t="shared" si="1"/>
        <v>0</v>
      </c>
      <c r="Q10" s="1"/>
      <c r="R10" s="1"/>
      <c r="S10" s="1"/>
      <c r="T10" s="1"/>
      <c r="U10" s="1"/>
    </row>
    <row r="11" spans="1:21" s="2" customFormat="1" ht="15" customHeight="1" x14ac:dyDescent="0.2">
      <c r="A11" s="29" t="s">
        <v>17</v>
      </c>
      <c r="B11" s="9"/>
      <c r="C11" s="4">
        <v>202</v>
      </c>
      <c r="D11" s="4">
        <v>167</v>
      </c>
      <c r="E11" s="4">
        <f t="shared" si="0"/>
        <v>-35</v>
      </c>
      <c r="F11" s="4">
        <v>124</v>
      </c>
      <c r="G11" s="4">
        <f t="shared" si="1"/>
        <v>-78</v>
      </c>
      <c r="Q11" s="1"/>
      <c r="R11" s="1"/>
      <c r="S11" s="1"/>
      <c r="T11" s="1"/>
      <c r="U11" s="1"/>
    </row>
    <row r="12" spans="1:21" s="2" customFormat="1" ht="15" customHeight="1" x14ac:dyDescent="0.2">
      <c r="A12" s="29" t="s">
        <v>18</v>
      </c>
      <c r="B12" s="9"/>
      <c r="C12" s="4">
        <v>62</v>
      </c>
      <c r="D12" s="4">
        <v>97</v>
      </c>
      <c r="E12" s="4">
        <f t="shared" si="0"/>
        <v>35</v>
      </c>
      <c r="F12" s="4">
        <v>140</v>
      </c>
      <c r="G12" s="4">
        <f t="shared" si="1"/>
        <v>78</v>
      </c>
      <c r="Q12" s="1"/>
      <c r="R12" s="1"/>
      <c r="S12" s="1"/>
      <c r="T12" s="1"/>
      <c r="U12" s="1"/>
    </row>
    <row r="13" spans="1:21" s="2" customFormat="1" ht="15" customHeight="1" x14ac:dyDescent="0.2">
      <c r="A13" s="29" t="s">
        <v>19</v>
      </c>
      <c r="B13" s="9"/>
      <c r="C13" s="4">
        <v>134</v>
      </c>
      <c r="D13" s="4">
        <v>134</v>
      </c>
      <c r="E13" s="4">
        <f t="shared" si="0"/>
        <v>0</v>
      </c>
      <c r="F13" s="4">
        <v>134</v>
      </c>
      <c r="G13" s="4">
        <f t="shared" si="1"/>
        <v>0</v>
      </c>
      <c r="Q13" s="1"/>
      <c r="R13" s="1"/>
      <c r="S13" s="1"/>
      <c r="T13" s="1"/>
      <c r="U13" s="1"/>
    </row>
    <row r="14" spans="1:21" s="2" customFormat="1" ht="15" customHeight="1" x14ac:dyDescent="0.2">
      <c r="A14" s="9"/>
      <c r="B14" s="9"/>
      <c r="C14" s="5"/>
      <c r="D14" s="5"/>
      <c r="E14" s="4"/>
      <c r="F14" s="5"/>
      <c r="G14" s="4"/>
      <c r="Q14" s="1"/>
      <c r="R14" s="1"/>
      <c r="S14" s="1"/>
      <c r="T14" s="1"/>
      <c r="U14" s="1"/>
    </row>
    <row r="15" spans="1:21" s="2" customFormat="1" ht="15" customHeight="1" x14ac:dyDescent="0.2">
      <c r="A15" s="30" t="s">
        <v>29</v>
      </c>
      <c r="B15" s="9"/>
      <c r="C15" s="38" t="s">
        <v>21</v>
      </c>
      <c r="D15" s="34" t="s">
        <v>21</v>
      </c>
      <c r="E15" s="34" t="s">
        <v>20</v>
      </c>
      <c r="F15" s="35" t="s">
        <v>21</v>
      </c>
      <c r="G15" s="35" t="s">
        <v>20</v>
      </c>
      <c r="Q15" s="1"/>
      <c r="R15" s="1"/>
      <c r="S15" s="1"/>
      <c r="T15" s="1"/>
      <c r="U15" s="1"/>
    </row>
    <row r="16" spans="1:21" s="2" customFormat="1" ht="15" customHeight="1" x14ac:dyDescent="0.2">
      <c r="A16" s="37" t="s">
        <v>23</v>
      </c>
      <c r="B16" s="9"/>
      <c r="C16" s="38" t="s">
        <v>26</v>
      </c>
      <c r="D16" s="34" t="s">
        <v>26</v>
      </c>
      <c r="E16" s="34" t="s">
        <v>20</v>
      </c>
      <c r="F16" s="35" t="s">
        <v>26</v>
      </c>
      <c r="G16" s="35" t="s">
        <v>20</v>
      </c>
      <c r="Q16" s="1"/>
      <c r="R16" s="1"/>
      <c r="S16" s="1"/>
      <c r="T16" s="1"/>
      <c r="U16" s="1"/>
    </row>
    <row r="17" spans="1:21" s="2" customFormat="1" ht="15" customHeight="1" x14ac:dyDescent="0.2">
      <c r="A17" s="37" t="s">
        <v>24</v>
      </c>
      <c r="B17" s="9"/>
      <c r="C17" s="38" t="s">
        <v>27</v>
      </c>
      <c r="D17" s="34" t="s">
        <v>27</v>
      </c>
      <c r="E17" s="39" t="s">
        <v>10</v>
      </c>
      <c r="F17" s="35" t="s">
        <v>27</v>
      </c>
      <c r="G17" s="36" t="s">
        <v>10</v>
      </c>
      <c r="Q17" s="1"/>
      <c r="R17" s="1"/>
      <c r="S17" s="1"/>
      <c r="T17" s="1"/>
      <c r="U17" s="1"/>
    </row>
    <row r="18" spans="1:21" s="2" customFormat="1" ht="15" customHeight="1" x14ac:dyDescent="0.2">
      <c r="A18" s="37" t="s">
        <v>25</v>
      </c>
      <c r="B18" s="9"/>
      <c r="C18" s="38" t="s">
        <v>7</v>
      </c>
      <c r="D18" s="34" t="s">
        <v>8</v>
      </c>
      <c r="E18" s="23" t="s">
        <v>9</v>
      </c>
      <c r="F18" s="35" t="s">
        <v>11</v>
      </c>
      <c r="G18" s="26" t="s">
        <v>12</v>
      </c>
      <c r="Q18" s="1"/>
      <c r="R18" s="1"/>
      <c r="S18" s="1"/>
      <c r="T18" s="1"/>
      <c r="U18" s="1"/>
    </row>
    <row r="19" spans="1:21" s="2" customFormat="1" ht="15" customHeight="1" x14ac:dyDescent="0.2">
      <c r="A19" s="17" t="s">
        <v>30</v>
      </c>
      <c r="B19" s="11">
        <v>0</v>
      </c>
      <c r="C19" s="15">
        <f>((C9)+($C$10))*4504+(1772364)</f>
        <v>3889244</v>
      </c>
      <c r="D19" s="15">
        <f>((D9)+($D$10))*4504+(2033496)</f>
        <v>4533216</v>
      </c>
      <c r="E19" s="15">
        <f t="shared" ref="E19:E29" si="2">D19-C19</f>
        <v>643972</v>
      </c>
      <c r="F19" s="15">
        <f>((F9)+($F$10))*4504+(2327964)</f>
        <v>5242052</v>
      </c>
      <c r="G19" s="15">
        <f t="shared" ref="G19:G29" si="3">F19-C19</f>
        <v>1352808</v>
      </c>
      <c r="Q19" s="1"/>
      <c r="R19" s="1"/>
      <c r="S19" s="1"/>
      <c r="T19" s="1"/>
      <c r="U19" s="1"/>
    </row>
    <row r="20" spans="1:21" s="2" customFormat="1" ht="15" customHeight="1" x14ac:dyDescent="0.2">
      <c r="A20" s="17" t="s">
        <v>31</v>
      </c>
      <c r="B20" s="11">
        <v>0.1</v>
      </c>
      <c r="C20" s="15">
        <f t="shared" ref="C20:C29" si="4">(((1-B20)*$C$9)+($C$10))*4504+(1772364)</f>
        <v>3827088.8</v>
      </c>
      <c r="D20" s="15">
        <f t="shared" ref="D20:D29" si="5">(((1-B20)*$D$9)+($D$10))*4504+(2033496)</f>
        <v>4432776.8000000007</v>
      </c>
      <c r="E20" s="15">
        <f t="shared" si="2"/>
        <v>605688.00000000093</v>
      </c>
      <c r="F20" s="15">
        <f t="shared" ref="F20:F29" si="6">(((1-B20)*$F$9)+($F$10))*4504+(2327964)</f>
        <v>5100176</v>
      </c>
      <c r="G20" s="15">
        <f t="shared" si="3"/>
        <v>1273087.2000000002</v>
      </c>
      <c r="Q20" s="1"/>
      <c r="R20" s="1"/>
      <c r="S20" s="1"/>
      <c r="T20" s="1"/>
      <c r="U20" s="1"/>
    </row>
    <row r="21" spans="1:21" s="2" customFormat="1" ht="15" customHeight="1" x14ac:dyDescent="0.2">
      <c r="A21" s="17" t="s">
        <v>32</v>
      </c>
      <c r="B21" s="11">
        <v>0.2</v>
      </c>
      <c r="C21" s="15">
        <f t="shared" si="4"/>
        <v>3764933.5999999996</v>
      </c>
      <c r="D21" s="15">
        <f t="shared" si="5"/>
        <v>4332337.5999999996</v>
      </c>
      <c r="E21" s="15">
        <f t="shared" si="2"/>
        <v>567404</v>
      </c>
      <c r="F21" s="15">
        <f t="shared" si="6"/>
        <v>4958300</v>
      </c>
      <c r="G21" s="15">
        <f t="shared" si="3"/>
        <v>1193366.4000000004</v>
      </c>
      <c r="Q21" s="1"/>
      <c r="R21" s="1"/>
      <c r="S21" s="1"/>
      <c r="T21" s="1"/>
      <c r="U21" s="1"/>
    </row>
    <row r="22" spans="1:21" s="2" customFormat="1" ht="15" customHeight="1" x14ac:dyDescent="0.2">
      <c r="A22" s="17" t="s">
        <v>33</v>
      </c>
      <c r="B22" s="11">
        <v>0.3</v>
      </c>
      <c r="C22" s="15">
        <f t="shared" si="4"/>
        <v>3702778.4000000004</v>
      </c>
      <c r="D22" s="15">
        <f t="shared" si="5"/>
        <v>4231898.4000000004</v>
      </c>
      <c r="E22" s="15">
        <f t="shared" si="2"/>
        <v>529120</v>
      </c>
      <c r="F22" s="15">
        <f t="shared" si="6"/>
        <v>4816424</v>
      </c>
      <c r="G22" s="15">
        <f t="shared" si="3"/>
        <v>1113645.5999999996</v>
      </c>
      <c r="Q22" s="1"/>
      <c r="R22" s="1"/>
      <c r="S22" s="1"/>
      <c r="T22" s="1"/>
      <c r="U22" s="1"/>
    </row>
    <row r="23" spans="1:21" s="2" customFormat="1" ht="15" customHeight="1" x14ac:dyDescent="0.2">
      <c r="A23" s="17" t="s">
        <v>34</v>
      </c>
      <c r="B23" s="11">
        <v>0.4</v>
      </c>
      <c r="C23" s="15">
        <f t="shared" si="4"/>
        <v>3640623.2</v>
      </c>
      <c r="D23" s="15">
        <f t="shared" si="5"/>
        <v>4131459.1999999997</v>
      </c>
      <c r="E23" s="15">
        <f t="shared" si="2"/>
        <v>490835.99999999953</v>
      </c>
      <c r="F23" s="15">
        <f t="shared" si="6"/>
        <v>4674548</v>
      </c>
      <c r="G23" s="15">
        <f t="shared" si="3"/>
        <v>1033924.7999999998</v>
      </c>
      <c r="Q23" s="1"/>
      <c r="R23" s="1"/>
      <c r="S23" s="1"/>
      <c r="T23" s="1"/>
      <c r="U23" s="1"/>
    </row>
    <row r="24" spans="1:21" s="2" customFormat="1" ht="15" customHeight="1" x14ac:dyDescent="0.2">
      <c r="A24" s="40" t="s">
        <v>35</v>
      </c>
      <c r="B24" s="41">
        <v>0.5</v>
      </c>
      <c r="C24" s="42">
        <f t="shared" si="4"/>
        <v>3578468</v>
      </c>
      <c r="D24" s="42">
        <f t="shared" si="5"/>
        <v>4031020</v>
      </c>
      <c r="E24" s="42">
        <f t="shared" si="2"/>
        <v>452552</v>
      </c>
      <c r="F24" s="42">
        <f t="shared" si="6"/>
        <v>4532672</v>
      </c>
      <c r="G24" s="42">
        <f t="shared" si="3"/>
        <v>954204</v>
      </c>
      <c r="Q24" s="1"/>
      <c r="R24" s="1"/>
      <c r="S24" s="1"/>
      <c r="T24" s="1"/>
      <c r="U24" s="1"/>
    </row>
    <row r="25" spans="1:21" s="2" customFormat="1" ht="15" customHeight="1" x14ac:dyDescent="0.2">
      <c r="A25" s="17" t="s">
        <v>36</v>
      </c>
      <c r="B25" s="11">
        <v>0.6</v>
      </c>
      <c r="C25" s="15">
        <f t="shared" si="4"/>
        <v>3516312.8</v>
      </c>
      <c r="D25" s="15">
        <f t="shared" si="5"/>
        <v>3930580.8</v>
      </c>
      <c r="E25" s="15">
        <f t="shared" si="2"/>
        <v>414268</v>
      </c>
      <c r="F25" s="15">
        <f t="shared" si="6"/>
        <v>4390796</v>
      </c>
      <c r="G25" s="15">
        <f t="shared" si="3"/>
        <v>874483.20000000019</v>
      </c>
      <c r="Q25" s="1"/>
      <c r="R25" s="1"/>
      <c r="S25" s="1"/>
      <c r="T25" s="1"/>
      <c r="U25" s="1"/>
    </row>
    <row r="26" spans="1:21" s="2" customFormat="1" ht="15" customHeight="1" x14ac:dyDescent="0.2">
      <c r="A26" s="17" t="s">
        <v>37</v>
      </c>
      <c r="B26" s="11">
        <v>0.7</v>
      </c>
      <c r="C26" s="15">
        <f t="shared" si="4"/>
        <v>3454157.5999999996</v>
      </c>
      <c r="D26" s="15">
        <f t="shared" si="5"/>
        <v>3830141.5999999996</v>
      </c>
      <c r="E26" s="15">
        <f t="shared" si="2"/>
        <v>375984</v>
      </c>
      <c r="F26" s="15">
        <f t="shared" si="6"/>
        <v>4248920</v>
      </c>
      <c r="G26" s="15">
        <f t="shared" si="3"/>
        <v>794762.40000000037</v>
      </c>
      <c r="Q26" s="1"/>
      <c r="R26" s="1"/>
      <c r="S26" s="1"/>
      <c r="T26" s="1"/>
      <c r="U26" s="1"/>
    </row>
    <row r="27" spans="1:21" s="2" customFormat="1" ht="15" customHeight="1" x14ac:dyDescent="0.2">
      <c r="A27" s="17" t="s">
        <v>38</v>
      </c>
      <c r="B27" s="11">
        <v>0.8</v>
      </c>
      <c r="C27" s="15">
        <f t="shared" si="4"/>
        <v>3392002.4000000004</v>
      </c>
      <c r="D27" s="15">
        <f t="shared" si="5"/>
        <v>3729702.4</v>
      </c>
      <c r="E27" s="15">
        <f t="shared" si="2"/>
        <v>337699.99999999953</v>
      </c>
      <c r="F27" s="15">
        <f t="shared" si="6"/>
        <v>4107044</v>
      </c>
      <c r="G27" s="15">
        <f t="shared" si="3"/>
        <v>715041.59999999963</v>
      </c>
      <c r="Q27" s="1"/>
      <c r="R27" s="1"/>
      <c r="S27" s="1"/>
      <c r="T27" s="1"/>
      <c r="U27" s="1"/>
    </row>
    <row r="28" spans="1:21" s="2" customFormat="1" ht="15" customHeight="1" x14ac:dyDescent="0.2">
      <c r="A28" s="17" t="s">
        <v>39</v>
      </c>
      <c r="B28" s="11">
        <v>0.9</v>
      </c>
      <c r="C28" s="15">
        <f t="shared" si="4"/>
        <v>3329847.2</v>
      </c>
      <c r="D28" s="15">
        <f t="shared" si="5"/>
        <v>3629263.2</v>
      </c>
      <c r="E28" s="15">
        <f t="shared" si="2"/>
        <v>299416</v>
      </c>
      <c r="F28" s="15">
        <f t="shared" si="6"/>
        <v>3965168</v>
      </c>
      <c r="G28" s="15">
        <f t="shared" si="3"/>
        <v>635320.79999999981</v>
      </c>
      <c r="Q28" s="1"/>
      <c r="R28" s="1"/>
      <c r="S28" s="1"/>
      <c r="T28" s="1"/>
      <c r="U28" s="1"/>
    </row>
    <row r="29" spans="1:21" s="2" customFormat="1" ht="15" customHeight="1" x14ac:dyDescent="0.2">
      <c r="A29" s="17" t="s">
        <v>40</v>
      </c>
      <c r="B29" s="11">
        <v>1</v>
      </c>
      <c r="C29" s="15">
        <f t="shared" si="4"/>
        <v>3267692</v>
      </c>
      <c r="D29" s="15">
        <f t="shared" si="5"/>
        <v>3528824</v>
      </c>
      <c r="E29" s="15">
        <f t="shared" si="2"/>
        <v>261132</v>
      </c>
      <c r="F29" s="15">
        <f t="shared" si="6"/>
        <v>3823292</v>
      </c>
      <c r="G29" s="15">
        <f t="shared" si="3"/>
        <v>555600</v>
      </c>
      <c r="Q29" s="1"/>
      <c r="R29" s="1"/>
      <c r="S29" s="1"/>
      <c r="T29" s="1"/>
      <c r="U29" s="1"/>
    </row>
    <row r="30" spans="1:21" s="2" customFormat="1" ht="15" customHeight="1" x14ac:dyDescent="0.2">
      <c r="A30" s="17"/>
      <c r="B30" s="11"/>
      <c r="C30" s="15"/>
      <c r="D30" s="15"/>
      <c r="E30" s="15"/>
      <c r="F30" s="15"/>
      <c r="G30" s="15"/>
      <c r="Q30" s="1"/>
      <c r="R30" s="1"/>
      <c r="S30" s="1"/>
      <c r="T30" s="1"/>
      <c r="U30" s="1"/>
    </row>
    <row r="31" spans="1:21" s="2" customFormat="1" ht="15" customHeight="1" x14ac:dyDescent="0.2">
      <c r="A31" s="17" t="s">
        <v>44</v>
      </c>
      <c r="B31" s="11"/>
      <c r="C31" s="44">
        <v>0.16800000000000001</v>
      </c>
      <c r="D31" s="44">
        <v>0.17199999999999999</v>
      </c>
      <c r="E31" s="44"/>
      <c r="F31" s="44">
        <v>0.18</v>
      </c>
      <c r="G31" s="44"/>
      <c r="Q31" s="1"/>
      <c r="R31" s="1"/>
      <c r="S31" s="1"/>
      <c r="T31" s="1"/>
      <c r="U31" s="1"/>
    </row>
    <row r="32" spans="1:21" s="2" customFormat="1" ht="15" customHeight="1" x14ac:dyDescent="0.2">
      <c r="A32" s="17" t="s">
        <v>43</v>
      </c>
      <c r="B32" s="11"/>
      <c r="C32" s="44">
        <v>0.12</v>
      </c>
      <c r="D32" s="44">
        <v>0.16500000000000001</v>
      </c>
      <c r="E32" s="44"/>
      <c r="F32" s="44">
        <v>0.17899999999999999</v>
      </c>
      <c r="G32" s="44"/>
      <c r="H32" s="33"/>
      <c r="I32" s="33"/>
      <c r="J32" s="33"/>
      <c r="K32" s="33"/>
      <c r="L32" s="33"/>
      <c r="M32" s="33"/>
      <c r="Q32" s="1"/>
      <c r="R32" s="1"/>
      <c r="S32" s="1"/>
      <c r="T32" s="1"/>
      <c r="U32" s="1"/>
    </row>
    <row r="33" spans="1:21" s="2" customFormat="1" ht="15" customHeight="1" x14ac:dyDescent="0.2">
      <c r="A33" s="31"/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Q33" s="1"/>
      <c r="R33" s="1"/>
      <c r="S33" s="1"/>
      <c r="T33" s="1"/>
      <c r="U33" s="1"/>
    </row>
    <row r="34" spans="1:21" s="2" customFormat="1" ht="12.75" x14ac:dyDescent="0.2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Q34" s="1"/>
      <c r="R34" s="1"/>
      <c r="S34" s="1"/>
      <c r="T34" s="1"/>
      <c r="U34" s="1"/>
    </row>
    <row r="35" spans="1:21" s="2" customFormat="1" ht="12.75" x14ac:dyDescent="0.2">
      <c r="A35" s="2" t="s">
        <v>1</v>
      </c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Q35" s="1"/>
      <c r="R35" s="1"/>
      <c r="S35" s="1"/>
      <c r="T35" s="1"/>
      <c r="U35" s="1"/>
    </row>
    <row r="36" spans="1:21" s="2" customFormat="1" ht="12.75" x14ac:dyDescent="0.2">
      <c r="A36" s="43" t="s">
        <v>41</v>
      </c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Q36" s="1"/>
      <c r="R36" s="1"/>
      <c r="S36" s="1"/>
      <c r="T36" s="1"/>
      <c r="U36" s="1"/>
    </row>
    <row r="37" spans="1:21" s="2" customFormat="1" ht="12.75" x14ac:dyDescent="0.2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Q37" s="1"/>
      <c r="R37" s="1"/>
      <c r="S37" s="1"/>
      <c r="T37" s="1"/>
      <c r="U37" s="1"/>
    </row>
    <row r="38" spans="1:21" s="2" customFormat="1" ht="12.75" x14ac:dyDescent="0.2">
      <c r="Q38" s="1"/>
      <c r="R38" s="1"/>
      <c r="S38" s="1"/>
      <c r="T38" s="1"/>
      <c r="U38" s="1"/>
    </row>
  </sheetData>
  <mergeCells count="3">
    <mergeCell ref="A1:G1"/>
    <mergeCell ref="A2:G2"/>
    <mergeCell ref="D3:G3"/>
  </mergeCells>
  <pageMargins left="0.25" right="0.25" top="0.5" bottom="0.5" header="0.3" footer="0.3"/>
  <pageSetup scale="96" orientation="landscape" r:id="rId1"/>
  <headerFooter>
    <oddFooter>&amp;L&amp;"-,Italic"&amp;9Prepared by the Office of Institutional Research, Planning, and Assessment
February 2010
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workbookViewId="0">
      <selection activeCell="C13" sqref="C13"/>
    </sheetView>
  </sheetViews>
  <sheetFormatPr defaultRowHeight="15" x14ac:dyDescent="0.25"/>
  <cols>
    <col min="1" max="1" width="60.5703125" style="2" bestFit="1" customWidth="1"/>
    <col min="2" max="2" width="5.5703125" style="2" hidden="1" customWidth="1"/>
    <col min="3" max="4" width="18.42578125" style="2" bestFit="1" customWidth="1"/>
    <col min="5" max="5" width="9.28515625" style="2" bestFit="1" customWidth="1"/>
    <col min="6" max="6" width="18.42578125" style="2" bestFit="1" customWidth="1"/>
    <col min="7" max="7" width="9.85546875" style="2" bestFit="1" customWidth="1"/>
    <col min="8" max="16" width="9.140625" style="2"/>
    <col min="17" max="21" width="9.140625" style="1"/>
  </cols>
  <sheetData>
    <row r="1" spans="1:21" s="2" customFormat="1" ht="15.75" x14ac:dyDescent="0.25">
      <c r="A1" s="48" t="s">
        <v>47</v>
      </c>
      <c r="B1" s="48"/>
      <c r="C1" s="48"/>
      <c r="D1" s="48"/>
      <c r="E1" s="48"/>
      <c r="F1" s="48"/>
      <c r="G1" s="48"/>
      <c r="H1" s="33"/>
      <c r="I1" s="33"/>
      <c r="J1" s="33"/>
      <c r="K1" s="33"/>
      <c r="L1" s="33"/>
      <c r="M1" s="33"/>
      <c r="N1" s="33"/>
      <c r="O1" s="33"/>
      <c r="Q1" s="1"/>
      <c r="R1" s="1"/>
      <c r="S1" s="1"/>
      <c r="T1" s="1"/>
      <c r="U1" s="1"/>
    </row>
    <row r="2" spans="1:21" s="2" customFormat="1" ht="15.75" x14ac:dyDescent="0.25">
      <c r="A2" s="49" t="s">
        <v>13</v>
      </c>
      <c r="B2" s="49"/>
      <c r="C2" s="49"/>
      <c r="D2" s="49"/>
      <c r="E2" s="49"/>
      <c r="F2" s="49"/>
      <c r="G2" s="49"/>
      <c r="H2" s="33"/>
      <c r="I2" s="33"/>
      <c r="J2" s="33"/>
      <c r="K2" s="33"/>
      <c r="L2" s="33"/>
      <c r="M2" s="33"/>
      <c r="N2" s="33"/>
      <c r="O2" s="33"/>
      <c r="Q2" s="1"/>
      <c r="R2" s="1"/>
      <c r="S2" s="1"/>
      <c r="T2" s="1"/>
      <c r="U2" s="1"/>
    </row>
    <row r="3" spans="1:21" s="2" customFormat="1" ht="12.75" x14ac:dyDescent="0.2">
      <c r="A3" s="6"/>
      <c r="B3" s="12"/>
      <c r="C3" s="18" t="s">
        <v>6</v>
      </c>
      <c r="D3" s="50" t="s">
        <v>5</v>
      </c>
      <c r="E3" s="50"/>
      <c r="F3" s="50"/>
      <c r="G3" s="51"/>
      <c r="H3" s="33"/>
      <c r="I3" s="33"/>
      <c r="J3" s="33"/>
      <c r="K3" s="33"/>
      <c r="L3" s="33"/>
      <c r="M3" s="33"/>
      <c r="N3" s="33"/>
      <c r="O3" s="33"/>
      <c r="Q3" s="1"/>
      <c r="R3" s="1"/>
      <c r="S3" s="1"/>
      <c r="T3" s="1"/>
      <c r="U3" s="1"/>
    </row>
    <row r="4" spans="1:21" s="2" customFormat="1" ht="12.75" x14ac:dyDescent="0.2">
      <c r="A4" s="16" t="s">
        <v>22</v>
      </c>
      <c r="B4" s="13"/>
      <c r="C4" s="19" t="s">
        <v>0</v>
      </c>
      <c r="D4" s="21" t="s">
        <v>0</v>
      </c>
      <c r="E4" s="21"/>
      <c r="F4" s="24" t="s">
        <v>0</v>
      </c>
      <c r="G4" s="27"/>
      <c r="H4" s="33"/>
      <c r="I4" s="33"/>
      <c r="J4" s="33"/>
      <c r="K4" s="33"/>
      <c r="L4" s="33"/>
      <c r="M4" s="33"/>
      <c r="N4" s="33"/>
      <c r="O4" s="33"/>
      <c r="Q4" s="1"/>
      <c r="R4" s="1"/>
      <c r="S4" s="1"/>
      <c r="T4" s="1"/>
      <c r="U4" s="1"/>
    </row>
    <row r="5" spans="1:21" s="2" customFormat="1" ht="12.75" x14ac:dyDescent="0.2">
      <c r="A5" s="7" t="s">
        <v>20</v>
      </c>
      <c r="B5" s="13"/>
      <c r="C5" s="19" t="s">
        <v>4</v>
      </c>
      <c r="D5" s="22" t="s">
        <v>3</v>
      </c>
      <c r="E5" s="22" t="s">
        <v>10</v>
      </c>
      <c r="F5" s="25" t="s">
        <v>2</v>
      </c>
      <c r="G5" s="25" t="s">
        <v>10</v>
      </c>
      <c r="H5" s="33"/>
      <c r="I5" s="33"/>
      <c r="J5" s="33"/>
      <c r="K5" s="33"/>
      <c r="L5" s="33"/>
      <c r="M5" s="33"/>
      <c r="N5" s="33"/>
      <c r="O5" s="33"/>
      <c r="Q5" s="1"/>
      <c r="R5" s="1"/>
      <c r="S5" s="1"/>
      <c r="T5" s="1"/>
      <c r="U5" s="1"/>
    </row>
    <row r="6" spans="1:21" s="2" customFormat="1" ht="12.75" x14ac:dyDescent="0.2">
      <c r="A6" s="8"/>
      <c r="B6" s="14"/>
      <c r="C6" s="20" t="s">
        <v>7</v>
      </c>
      <c r="D6" s="23" t="s">
        <v>8</v>
      </c>
      <c r="E6" s="23" t="s">
        <v>9</v>
      </c>
      <c r="F6" s="26" t="s">
        <v>11</v>
      </c>
      <c r="G6" s="26" t="s">
        <v>12</v>
      </c>
      <c r="H6" s="33"/>
      <c r="I6" s="33"/>
      <c r="J6" s="33"/>
      <c r="K6" s="33"/>
      <c r="L6" s="33"/>
      <c r="M6" s="33"/>
      <c r="N6" s="33"/>
      <c r="O6" s="33"/>
      <c r="Q6" s="1"/>
      <c r="R6" s="1"/>
      <c r="S6" s="1"/>
      <c r="T6" s="1"/>
      <c r="U6" s="1"/>
    </row>
    <row r="7" spans="1:21" s="2" customFormat="1" ht="15" customHeight="1" x14ac:dyDescent="0.2">
      <c r="A7" s="10" t="s">
        <v>28</v>
      </c>
      <c r="B7" s="10"/>
      <c r="C7" s="5"/>
      <c r="D7" s="5"/>
      <c r="E7" s="5"/>
      <c r="F7" s="5"/>
      <c r="G7" s="5"/>
      <c r="Q7" s="1"/>
      <c r="R7" s="1"/>
      <c r="S7" s="1"/>
      <c r="T7" s="1"/>
      <c r="U7" s="1"/>
    </row>
    <row r="8" spans="1:21" s="2" customFormat="1" ht="15" customHeight="1" x14ac:dyDescent="0.2">
      <c r="A8" s="28" t="s">
        <v>14</v>
      </c>
      <c r="B8" s="3"/>
      <c r="C8" s="4">
        <v>1188</v>
      </c>
      <c r="D8" s="4">
        <v>1103</v>
      </c>
      <c r="E8" s="4">
        <f t="shared" ref="E8:E13" si="0">D8-C8</f>
        <v>-85</v>
      </c>
      <c r="F8" s="4">
        <v>1011</v>
      </c>
      <c r="G8" s="4">
        <f t="shared" ref="G8:G13" si="1">F8-C8</f>
        <v>-177</v>
      </c>
      <c r="Q8" s="1"/>
      <c r="R8" s="1"/>
      <c r="S8" s="1"/>
      <c r="T8" s="1"/>
      <c r="U8" s="1"/>
    </row>
    <row r="9" spans="1:21" s="2" customFormat="1" ht="15" customHeight="1" x14ac:dyDescent="0.2">
      <c r="A9" s="28" t="s">
        <v>15</v>
      </c>
      <c r="B9" s="3"/>
      <c r="C9" s="4">
        <v>138</v>
      </c>
      <c r="D9" s="4">
        <v>223</v>
      </c>
      <c r="E9" s="4">
        <f t="shared" si="0"/>
        <v>85</v>
      </c>
      <c r="F9" s="4">
        <v>315</v>
      </c>
      <c r="G9" s="4">
        <f t="shared" si="1"/>
        <v>177</v>
      </c>
      <c r="Q9" s="1"/>
      <c r="R9" s="1"/>
      <c r="S9" s="1"/>
      <c r="T9" s="1"/>
      <c r="U9" s="1"/>
    </row>
    <row r="10" spans="1:21" s="2" customFormat="1" ht="15" customHeight="1" x14ac:dyDescent="0.2">
      <c r="A10" s="28" t="s">
        <v>16</v>
      </c>
      <c r="B10" s="3"/>
      <c r="C10" s="4">
        <v>332</v>
      </c>
      <c r="D10" s="4">
        <v>332</v>
      </c>
      <c r="E10" s="4">
        <f t="shared" si="0"/>
        <v>0</v>
      </c>
      <c r="F10" s="4">
        <v>332</v>
      </c>
      <c r="G10" s="4">
        <f t="shared" si="1"/>
        <v>0</v>
      </c>
      <c r="Q10" s="1"/>
      <c r="R10" s="1"/>
      <c r="S10" s="1"/>
      <c r="T10" s="1"/>
      <c r="U10" s="1"/>
    </row>
    <row r="11" spans="1:21" s="2" customFormat="1" ht="15" customHeight="1" x14ac:dyDescent="0.2">
      <c r="A11" s="29" t="s">
        <v>17</v>
      </c>
      <c r="B11" s="9"/>
      <c r="C11" s="4">
        <v>202</v>
      </c>
      <c r="D11" s="4">
        <v>167</v>
      </c>
      <c r="E11" s="4">
        <f t="shared" si="0"/>
        <v>-35</v>
      </c>
      <c r="F11" s="4">
        <v>124</v>
      </c>
      <c r="G11" s="4">
        <f t="shared" si="1"/>
        <v>-78</v>
      </c>
      <c r="Q11" s="1"/>
      <c r="R11" s="1"/>
      <c r="S11" s="1"/>
      <c r="T11" s="1"/>
      <c r="U11" s="1"/>
    </row>
    <row r="12" spans="1:21" s="2" customFormat="1" ht="15" customHeight="1" x14ac:dyDescent="0.2">
      <c r="A12" s="29" t="s">
        <v>18</v>
      </c>
      <c r="B12" s="9"/>
      <c r="C12" s="4">
        <v>62</v>
      </c>
      <c r="D12" s="4">
        <v>97</v>
      </c>
      <c r="E12" s="4">
        <f t="shared" si="0"/>
        <v>35</v>
      </c>
      <c r="F12" s="4">
        <v>140</v>
      </c>
      <c r="G12" s="4">
        <f t="shared" si="1"/>
        <v>78</v>
      </c>
      <c r="Q12" s="1"/>
      <c r="R12" s="1"/>
      <c r="S12" s="1"/>
      <c r="T12" s="1"/>
      <c r="U12" s="1"/>
    </row>
    <row r="13" spans="1:21" s="2" customFormat="1" ht="15" customHeight="1" x14ac:dyDescent="0.2">
      <c r="A13" s="29" t="s">
        <v>19</v>
      </c>
      <c r="B13" s="9"/>
      <c r="C13" s="4">
        <v>134</v>
      </c>
      <c r="D13" s="4">
        <v>134</v>
      </c>
      <c r="E13" s="4">
        <f t="shared" si="0"/>
        <v>0</v>
      </c>
      <c r="F13" s="4">
        <v>134</v>
      </c>
      <c r="G13" s="4">
        <f t="shared" si="1"/>
        <v>0</v>
      </c>
      <c r="Q13" s="1"/>
      <c r="R13" s="1"/>
      <c r="S13" s="1"/>
      <c r="T13" s="1"/>
      <c r="U13" s="1"/>
    </row>
    <row r="14" spans="1:21" s="2" customFormat="1" ht="15" customHeight="1" x14ac:dyDescent="0.2">
      <c r="A14" s="9"/>
      <c r="B14" s="9"/>
      <c r="C14" s="5"/>
      <c r="D14" s="5"/>
      <c r="E14" s="4"/>
      <c r="F14" s="5"/>
      <c r="G14" s="4"/>
      <c r="Q14" s="1"/>
      <c r="R14" s="1"/>
      <c r="S14" s="1"/>
      <c r="T14" s="1"/>
      <c r="U14" s="1"/>
    </row>
    <row r="15" spans="1:21" s="2" customFormat="1" ht="15" customHeight="1" x14ac:dyDescent="0.2">
      <c r="A15" s="30" t="s">
        <v>45</v>
      </c>
      <c r="B15" s="9"/>
      <c r="C15" s="38" t="s">
        <v>21</v>
      </c>
      <c r="D15" s="34" t="s">
        <v>21</v>
      </c>
      <c r="E15" s="34" t="s">
        <v>20</v>
      </c>
      <c r="F15" s="35" t="s">
        <v>21</v>
      </c>
      <c r="G15" s="35" t="s">
        <v>20</v>
      </c>
      <c r="Q15" s="1"/>
      <c r="R15" s="1"/>
      <c r="S15" s="1"/>
      <c r="T15" s="1"/>
      <c r="U15" s="1"/>
    </row>
    <row r="16" spans="1:21" s="2" customFormat="1" ht="15" customHeight="1" x14ac:dyDescent="0.2">
      <c r="A16" s="37" t="s">
        <v>23</v>
      </c>
      <c r="B16" s="9"/>
      <c r="C16" s="38" t="s">
        <v>26</v>
      </c>
      <c r="D16" s="34" t="s">
        <v>26</v>
      </c>
      <c r="E16" s="34" t="s">
        <v>20</v>
      </c>
      <c r="F16" s="35" t="s">
        <v>26</v>
      </c>
      <c r="G16" s="35" t="s">
        <v>20</v>
      </c>
      <c r="Q16" s="1"/>
      <c r="R16" s="1"/>
      <c r="S16" s="1"/>
      <c r="T16" s="1"/>
      <c r="U16" s="1"/>
    </row>
    <row r="17" spans="1:21" s="2" customFormat="1" ht="15" customHeight="1" x14ac:dyDescent="0.2">
      <c r="A17" s="37" t="s">
        <v>24</v>
      </c>
      <c r="B17" s="9"/>
      <c r="C17" s="38" t="s">
        <v>42</v>
      </c>
      <c r="D17" s="34" t="s">
        <v>42</v>
      </c>
      <c r="E17" s="39" t="s">
        <v>10</v>
      </c>
      <c r="F17" s="35" t="s">
        <v>42</v>
      </c>
      <c r="G17" s="36" t="s">
        <v>10</v>
      </c>
      <c r="Q17" s="1"/>
      <c r="R17" s="1"/>
      <c r="S17" s="1"/>
      <c r="T17" s="1"/>
      <c r="U17" s="1"/>
    </row>
    <row r="18" spans="1:21" s="2" customFormat="1" ht="15" customHeight="1" x14ac:dyDescent="0.2">
      <c r="A18" s="37" t="s">
        <v>20</v>
      </c>
      <c r="B18" s="9"/>
      <c r="C18" s="38" t="s">
        <v>7</v>
      </c>
      <c r="D18" s="34" t="s">
        <v>8</v>
      </c>
      <c r="E18" s="23" t="s">
        <v>9</v>
      </c>
      <c r="F18" s="35" t="s">
        <v>11</v>
      </c>
      <c r="G18" s="26" t="s">
        <v>12</v>
      </c>
      <c r="Q18" s="1"/>
      <c r="R18" s="1"/>
      <c r="S18" s="1"/>
      <c r="T18" s="1"/>
      <c r="U18" s="1"/>
    </row>
    <row r="19" spans="1:21" s="2" customFormat="1" ht="15" customHeight="1" x14ac:dyDescent="0.2">
      <c r="A19" s="17" t="s">
        <v>30</v>
      </c>
      <c r="B19" s="11">
        <v>0</v>
      </c>
      <c r="C19" s="15">
        <f>((C9)+($C$10))*4504</f>
        <v>2116880</v>
      </c>
      <c r="D19" s="15">
        <f>((D9)+($D$10))*4504</f>
        <v>2499720</v>
      </c>
      <c r="E19" s="15">
        <f t="shared" ref="E19:E29" si="2">D19-C19</f>
        <v>382840</v>
      </c>
      <c r="F19" s="15">
        <f>((F9)+($F$10))*4504</f>
        <v>2914088</v>
      </c>
      <c r="G19" s="15">
        <f t="shared" ref="G19:G29" si="3">F19-C19</f>
        <v>797208</v>
      </c>
      <c r="Q19" s="1"/>
      <c r="R19" s="1"/>
      <c r="S19" s="1"/>
      <c r="T19" s="1"/>
      <c r="U19" s="1"/>
    </row>
    <row r="20" spans="1:21" s="2" customFormat="1" ht="15" customHeight="1" x14ac:dyDescent="0.2">
      <c r="A20" s="17" t="s">
        <v>31</v>
      </c>
      <c r="B20" s="11">
        <v>0.1</v>
      </c>
      <c r="C20" s="15">
        <f t="shared" ref="C20:C29" si="4">(((1-B20)*$C$9)+($C$10))*4504</f>
        <v>2054724.8</v>
      </c>
      <c r="D20" s="15">
        <f t="shared" ref="D20:D29" si="5">(((1-B20)*$D$9)+($D$10))*4504</f>
        <v>2399280.8000000003</v>
      </c>
      <c r="E20" s="15">
        <f t="shared" si="2"/>
        <v>344556.00000000023</v>
      </c>
      <c r="F20" s="15">
        <f t="shared" ref="F20:F29" si="6">(((1-B20)*$F$9)+($F$10))*4504</f>
        <v>2772212</v>
      </c>
      <c r="G20" s="15">
        <f t="shared" si="3"/>
        <v>717487.2</v>
      </c>
      <c r="Q20" s="1"/>
      <c r="R20" s="1"/>
      <c r="S20" s="1"/>
      <c r="T20" s="1"/>
      <c r="U20" s="1"/>
    </row>
    <row r="21" spans="1:21" s="2" customFormat="1" ht="15" customHeight="1" x14ac:dyDescent="0.2">
      <c r="A21" s="17" t="s">
        <v>32</v>
      </c>
      <c r="B21" s="11">
        <v>0.2</v>
      </c>
      <c r="C21" s="15">
        <f t="shared" si="4"/>
        <v>1992569.5999999999</v>
      </c>
      <c r="D21" s="15">
        <f t="shared" si="5"/>
        <v>2298841.6</v>
      </c>
      <c r="E21" s="15">
        <f t="shared" si="2"/>
        <v>306272.00000000023</v>
      </c>
      <c r="F21" s="15">
        <f t="shared" si="6"/>
        <v>2630336</v>
      </c>
      <c r="G21" s="15">
        <f t="shared" si="3"/>
        <v>637766.40000000014</v>
      </c>
      <c r="Q21" s="1"/>
      <c r="R21" s="1"/>
      <c r="S21" s="1"/>
      <c r="T21" s="1"/>
      <c r="U21" s="1"/>
    </row>
    <row r="22" spans="1:21" s="2" customFormat="1" ht="15" customHeight="1" x14ac:dyDescent="0.2">
      <c r="A22" s="17" t="s">
        <v>33</v>
      </c>
      <c r="B22" s="11">
        <v>0.3</v>
      </c>
      <c r="C22" s="15">
        <f t="shared" si="4"/>
        <v>1930414.4000000001</v>
      </c>
      <c r="D22" s="15">
        <f t="shared" si="5"/>
        <v>2198402.4</v>
      </c>
      <c r="E22" s="15">
        <f t="shared" si="2"/>
        <v>267987.99999999977</v>
      </c>
      <c r="F22" s="15">
        <f t="shared" si="6"/>
        <v>2488460</v>
      </c>
      <c r="G22" s="15">
        <f t="shared" si="3"/>
        <v>558045.59999999986</v>
      </c>
      <c r="Q22" s="1"/>
      <c r="R22" s="1"/>
      <c r="S22" s="1"/>
      <c r="T22" s="1"/>
      <c r="U22" s="1"/>
    </row>
    <row r="23" spans="1:21" s="2" customFormat="1" ht="15" customHeight="1" x14ac:dyDescent="0.2">
      <c r="A23" s="17" t="s">
        <v>34</v>
      </c>
      <c r="B23" s="11">
        <v>0.4</v>
      </c>
      <c r="C23" s="15">
        <f t="shared" si="4"/>
        <v>1868259.2</v>
      </c>
      <c r="D23" s="15">
        <f t="shared" si="5"/>
        <v>2097963.1999999997</v>
      </c>
      <c r="E23" s="15">
        <f t="shared" si="2"/>
        <v>229703.99999999977</v>
      </c>
      <c r="F23" s="15">
        <f t="shared" si="6"/>
        <v>2346584</v>
      </c>
      <c r="G23" s="15">
        <f t="shared" si="3"/>
        <v>478324.80000000005</v>
      </c>
      <c r="Q23" s="1"/>
      <c r="R23" s="1"/>
      <c r="S23" s="1"/>
      <c r="T23" s="1"/>
      <c r="U23" s="1"/>
    </row>
    <row r="24" spans="1:21" s="2" customFormat="1" ht="15" customHeight="1" x14ac:dyDescent="0.2">
      <c r="A24" s="40" t="s">
        <v>35</v>
      </c>
      <c r="B24" s="41">
        <v>0.5</v>
      </c>
      <c r="C24" s="42">
        <f t="shared" si="4"/>
        <v>1806104</v>
      </c>
      <c r="D24" s="42">
        <f t="shared" si="5"/>
        <v>1997524</v>
      </c>
      <c r="E24" s="42">
        <f t="shared" si="2"/>
        <v>191420</v>
      </c>
      <c r="F24" s="42">
        <f t="shared" si="6"/>
        <v>2204708</v>
      </c>
      <c r="G24" s="42">
        <f t="shared" si="3"/>
        <v>398604</v>
      </c>
      <c r="Q24" s="1"/>
      <c r="R24" s="1"/>
      <c r="S24" s="1"/>
      <c r="T24" s="1"/>
      <c r="U24" s="1"/>
    </row>
    <row r="25" spans="1:21" s="2" customFormat="1" ht="15" customHeight="1" x14ac:dyDescent="0.2">
      <c r="A25" s="17" t="s">
        <v>36</v>
      </c>
      <c r="B25" s="11">
        <v>0.6</v>
      </c>
      <c r="C25" s="15">
        <f t="shared" si="4"/>
        <v>1743948.8</v>
      </c>
      <c r="D25" s="15">
        <f t="shared" si="5"/>
        <v>1897084.8</v>
      </c>
      <c r="E25" s="15">
        <f t="shared" si="2"/>
        <v>153136</v>
      </c>
      <c r="F25" s="15">
        <f t="shared" si="6"/>
        <v>2062832</v>
      </c>
      <c r="G25" s="15">
        <f t="shared" si="3"/>
        <v>318883.19999999995</v>
      </c>
      <c r="Q25" s="1"/>
      <c r="R25" s="1"/>
      <c r="S25" s="1"/>
      <c r="T25" s="1"/>
      <c r="U25" s="1"/>
    </row>
    <row r="26" spans="1:21" s="2" customFormat="1" ht="15" customHeight="1" x14ac:dyDescent="0.2">
      <c r="A26" s="17" t="s">
        <v>37</v>
      </c>
      <c r="B26" s="11">
        <v>0.7</v>
      </c>
      <c r="C26" s="15">
        <f t="shared" si="4"/>
        <v>1681793.5999999999</v>
      </c>
      <c r="D26" s="15">
        <f t="shared" si="5"/>
        <v>1796645.5999999999</v>
      </c>
      <c r="E26" s="15">
        <f t="shared" si="2"/>
        <v>114852</v>
      </c>
      <c r="F26" s="15">
        <f t="shared" si="6"/>
        <v>1920956</v>
      </c>
      <c r="G26" s="15">
        <f t="shared" si="3"/>
        <v>239162.40000000014</v>
      </c>
      <c r="Q26" s="1"/>
      <c r="R26" s="1"/>
      <c r="S26" s="1"/>
      <c r="T26" s="1"/>
      <c r="U26" s="1"/>
    </row>
    <row r="27" spans="1:21" s="2" customFormat="1" ht="15" customHeight="1" x14ac:dyDescent="0.2">
      <c r="A27" s="17" t="s">
        <v>38</v>
      </c>
      <c r="B27" s="11">
        <v>0.8</v>
      </c>
      <c r="C27" s="15">
        <f t="shared" si="4"/>
        <v>1619638.4000000001</v>
      </c>
      <c r="D27" s="15">
        <f t="shared" si="5"/>
        <v>1696206.4</v>
      </c>
      <c r="E27" s="15">
        <f t="shared" si="2"/>
        <v>76567.999999999767</v>
      </c>
      <c r="F27" s="15">
        <f t="shared" si="6"/>
        <v>1779080</v>
      </c>
      <c r="G27" s="15">
        <f t="shared" si="3"/>
        <v>159441.59999999986</v>
      </c>
      <c r="Q27" s="1"/>
      <c r="R27" s="1"/>
      <c r="S27" s="1"/>
      <c r="T27" s="1"/>
      <c r="U27" s="1"/>
    </row>
    <row r="28" spans="1:21" s="2" customFormat="1" ht="15" customHeight="1" x14ac:dyDescent="0.2">
      <c r="A28" s="17" t="s">
        <v>39</v>
      </c>
      <c r="B28" s="11">
        <v>0.9</v>
      </c>
      <c r="C28" s="15">
        <f t="shared" si="4"/>
        <v>1557483.2</v>
      </c>
      <c r="D28" s="15">
        <f t="shared" si="5"/>
        <v>1595767.2</v>
      </c>
      <c r="E28" s="15">
        <f t="shared" si="2"/>
        <v>38284</v>
      </c>
      <c r="F28" s="15">
        <f t="shared" si="6"/>
        <v>1637204</v>
      </c>
      <c r="G28" s="15">
        <f t="shared" si="3"/>
        <v>79720.800000000047</v>
      </c>
      <c r="Q28" s="1"/>
      <c r="R28" s="1"/>
      <c r="S28" s="1"/>
      <c r="T28" s="1"/>
      <c r="U28" s="1"/>
    </row>
    <row r="29" spans="1:21" s="2" customFormat="1" ht="15" customHeight="1" x14ac:dyDescent="0.2">
      <c r="A29" s="17" t="s">
        <v>40</v>
      </c>
      <c r="B29" s="11">
        <v>1</v>
      </c>
      <c r="C29" s="15">
        <f t="shared" si="4"/>
        <v>1495328</v>
      </c>
      <c r="D29" s="15">
        <f t="shared" si="5"/>
        <v>1495328</v>
      </c>
      <c r="E29" s="15">
        <f t="shared" si="2"/>
        <v>0</v>
      </c>
      <c r="F29" s="15">
        <f t="shared" si="6"/>
        <v>1495328</v>
      </c>
      <c r="G29" s="15">
        <f t="shared" si="3"/>
        <v>0</v>
      </c>
      <c r="Q29" s="1"/>
      <c r="R29" s="1"/>
      <c r="S29" s="1"/>
      <c r="T29" s="1"/>
      <c r="U29" s="1"/>
    </row>
    <row r="30" spans="1:21" s="2" customFormat="1" ht="15" customHeight="1" x14ac:dyDescent="0.2">
      <c r="A30" s="17"/>
      <c r="B30" s="11"/>
      <c r="C30" s="15"/>
      <c r="D30" s="15"/>
      <c r="E30" s="15"/>
      <c r="F30" s="15"/>
      <c r="G30" s="15"/>
      <c r="Q30" s="1"/>
      <c r="R30" s="1"/>
      <c r="S30" s="1"/>
      <c r="T30" s="1"/>
      <c r="U30" s="1"/>
    </row>
    <row r="31" spans="1:21" s="2" customFormat="1" ht="15" customHeight="1" x14ac:dyDescent="0.2">
      <c r="A31" s="17" t="s">
        <v>44</v>
      </c>
      <c r="B31" s="11"/>
      <c r="C31" s="44">
        <v>0.16800000000000001</v>
      </c>
      <c r="D31" s="44">
        <v>0.17199999999999999</v>
      </c>
      <c r="E31" s="44"/>
      <c r="F31" s="44">
        <v>0.18</v>
      </c>
      <c r="G31" s="44"/>
      <c r="Q31" s="1"/>
      <c r="R31" s="1"/>
      <c r="S31" s="1"/>
      <c r="T31" s="1"/>
      <c r="U31" s="1"/>
    </row>
    <row r="32" spans="1:21" s="2" customFormat="1" ht="15" customHeight="1" x14ac:dyDescent="0.2">
      <c r="A32" s="17" t="s">
        <v>43</v>
      </c>
      <c r="B32" s="11"/>
      <c r="C32" s="44">
        <v>0.12</v>
      </c>
      <c r="D32" s="44">
        <v>0.16500000000000001</v>
      </c>
      <c r="E32" s="44"/>
      <c r="F32" s="44">
        <v>0.17899999999999999</v>
      </c>
      <c r="G32" s="44"/>
      <c r="H32" s="33"/>
      <c r="I32" s="33"/>
      <c r="J32" s="33"/>
      <c r="K32" s="33"/>
      <c r="L32" s="33"/>
      <c r="M32" s="33"/>
      <c r="Q32" s="1"/>
      <c r="R32" s="1"/>
      <c r="S32" s="1"/>
      <c r="T32" s="1"/>
      <c r="U32" s="1"/>
    </row>
    <row r="33" spans="1:21" s="2" customFormat="1" ht="15" customHeight="1" x14ac:dyDescent="0.2">
      <c r="A33" s="45"/>
      <c r="B33" s="46"/>
      <c r="C33" s="47"/>
      <c r="D33" s="47"/>
      <c r="E33" s="47"/>
      <c r="F33" s="47"/>
      <c r="G33" s="47"/>
      <c r="H33" s="33"/>
      <c r="I33" s="33"/>
      <c r="J33" s="33"/>
      <c r="K33" s="33"/>
      <c r="L33" s="33"/>
      <c r="M33" s="33"/>
      <c r="Q33" s="1"/>
      <c r="R33" s="1"/>
      <c r="S33" s="1"/>
      <c r="T33" s="1"/>
      <c r="U33" s="1"/>
    </row>
    <row r="34" spans="1:21" s="2" customFormat="1" ht="15" customHeight="1" x14ac:dyDescent="0.2">
      <c r="A34" s="45"/>
      <c r="B34" s="46"/>
      <c r="C34" s="47"/>
      <c r="D34" s="47"/>
      <c r="E34" s="47"/>
      <c r="F34" s="47"/>
      <c r="G34" s="47"/>
      <c r="H34" s="33"/>
      <c r="I34" s="33"/>
      <c r="J34" s="33"/>
      <c r="K34" s="33"/>
      <c r="L34" s="33"/>
      <c r="M34" s="33"/>
      <c r="Q34" s="1"/>
      <c r="R34" s="1"/>
      <c r="S34" s="1"/>
      <c r="T34" s="1"/>
      <c r="U34" s="1"/>
    </row>
    <row r="35" spans="1:21" s="2" customFormat="1" ht="12.75" x14ac:dyDescent="0.2">
      <c r="A35" s="2" t="s">
        <v>1</v>
      </c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Q35" s="1"/>
      <c r="R35" s="1"/>
      <c r="S35" s="1"/>
      <c r="T35" s="1"/>
      <c r="U35" s="1"/>
    </row>
    <row r="36" spans="1:21" s="2" customFormat="1" ht="12.75" x14ac:dyDescent="0.2">
      <c r="A36" s="43" t="s">
        <v>41</v>
      </c>
      <c r="Q36" s="1"/>
      <c r="R36" s="1"/>
      <c r="S36" s="1"/>
      <c r="T36" s="1"/>
      <c r="U36" s="1"/>
    </row>
  </sheetData>
  <mergeCells count="3">
    <mergeCell ref="A1:G1"/>
    <mergeCell ref="A2:G2"/>
    <mergeCell ref="D3:G3"/>
  </mergeCells>
  <pageMargins left="0.25" right="0.25" top="0.5" bottom="0.5" header="0.3" footer="0.3"/>
  <pageSetup scale="96" orientation="landscape" r:id="rId1"/>
  <headerFooter>
    <oddFooter>&amp;L&amp;"-,Italic"&amp;9Prepared by the Office of Institutional Research, Planning, and Assessment
February 2010
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#A1-TFRB</vt:lpstr>
      <vt:lpstr>#A2a-TF</vt:lpstr>
      <vt:lpstr>'#A1-TFRB'!Print_Area</vt:lpstr>
      <vt:lpstr>'#A2a-TF'!Print_Area</vt:lpstr>
    </vt:vector>
  </TitlesOfParts>
  <Company>Arkansas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kjones</dc:creator>
  <cp:lastModifiedBy>OyunErdene.Demchig</cp:lastModifiedBy>
  <cp:lastPrinted>2010-03-02T21:41:40Z</cp:lastPrinted>
  <dcterms:created xsi:type="dcterms:W3CDTF">2010-01-04T21:32:03Z</dcterms:created>
  <dcterms:modified xsi:type="dcterms:W3CDTF">2011-03-16T15:12:32Z</dcterms:modified>
</cp:coreProperties>
</file>